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hal\Desktop\"/>
    </mc:Choice>
  </mc:AlternateContent>
  <bookViews>
    <workbookView xWindow="1032" yWindow="0" windowWidth="19104" windowHeight="9420"/>
  </bookViews>
  <sheets>
    <sheet name="İNGİLİZCE %40" sheetId="1" r:id="rId1"/>
  </sheets>
  <calcPr calcId="162913"/>
</workbook>
</file>

<file path=xl/calcChain.xml><?xml version="1.0" encoding="utf-8"?>
<calcChain xmlns="http://schemas.openxmlformats.org/spreadsheetml/2006/main">
  <c r="B24" i="1" l="1"/>
  <c r="B5" i="1"/>
  <c r="A4" i="1"/>
  <c r="B4" i="1"/>
  <c r="C4" i="1"/>
  <c r="D4" i="1"/>
  <c r="E4" i="1"/>
  <c r="F4" i="1"/>
  <c r="A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<sst xmlns="http://schemas.openxmlformats.org/spreadsheetml/2006/main" count="8" uniqueCount="8">
  <si>
    <t>DERS KODU</t>
  </si>
  <si>
    <t>DERS ADI</t>
  </si>
  <si>
    <t>GRUP</t>
  </si>
  <si>
    <t>SORUMLU AKADEMİK PERSONEL</t>
  </si>
  <si>
    <t>K</t>
  </si>
  <si>
    <t>A</t>
  </si>
  <si>
    <t>İLAHİYAT FAKÜLTESİ</t>
  </si>
  <si>
    <t>İNGİLİZCE İLAHİYAT, 2021-2022 EĞİTİM ÖĞRETİM YILI GÜZ DÖNEMİ %40 UZAKTAN EĞİTİM YOLUYLA VERİLECEK DERSLER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</si>
</sst>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6" xfId="0" applyFont="1" applyBorder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A2" sqref="A2:F2"/>
    </sheetView>
  </sheetViews>
  <sheetFormatPr defaultRowHeight="14.4" x14ac:dyDescent="0.3"/>
  <cols>
    <col min="2" max="2" width="48" bestFit="1" customWidth="1"/>
    <col min="4" max="4" width="30.5546875" bestFit="1" customWidth="1"/>
  </cols>
  <sheetData>
    <row r="1" spans="1:6" x14ac:dyDescent="0.3">
      <c r="A1" s="2" t="s">
        <v>6</v>
      </c>
      <c r="B1" s="3"/>
      <c r="C1" s="3"/>
      <c r="D1" s="3"/>
      <c r="E1" s="3"/>
      <c r="F1" s="4"/>
    </row>
    <row r="2" spans="1:6" x14ac:dyDescent="0.3">
      <c r="A2" s="5" t="s">
        <v>7</v>
      </c>
      <c r="B2" s="6"/>
      <c r="C2" s="6"/>
      <c r="D2" s="6"/>
      <c r="E2" s="6"/>
      <c r="F2" s="7"/>
    </row>
    <row r="3" spans="1: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3">
      <c r="A4" s="1" t="str">
        <f>"EDP103"</f>
        <v>EDP103</v>
      </c>
      <c r="B4" s="1" t="str">
        <f>"ACADEMIC ENGLISH I"</f>
        <v>ACADEMIC ENGLISH I</v>
      </c>
      <c r="C4" s="1" t="str">
        <f t="shared" ref="C4:C41" si="0">"A"</f>
        <v>A</v>
      </c>
      <c r="D4" s="1" t="str">
        <f>"Doç.Dr. Muzaffer TAN"</f>
        <v>Doç.Dr. Muzaffer TAN</v>
      </c>
      <c r="E4" s="1" t="str">
        <f>"2"</f>
        <v>2</v>
      </c>
      <c r="F4" s="1" t="str">
        <f>"3"</f>
        <v>3</v>
      </c>
    </row>
    <row r="5" spans="1:6" x14ac:dyDescent="0.3">
      <c r="A5" s="1" t="str">
        <f>"EDP105"</f>
        <v>EDP105</v>
      </c>
      <c r="B5" s="1" t="str">
        <f>"RECITATION OF THE QUR'AN AND TAJWID I"</f>
        <v>RECITATION OF THE QUR'AN AND TAJWID I</v>
      </c>
      <c r="C5" s="1" t="str">
        <f t="shared" si="0"/>
        <v>A</v>
      </c>
      <c r="D5" s="1" t="str">
        <f>"Öğr.Gör. Ayşe KARAKAYA"</f>
        <v>Öğr.Gör. Ayşe KARAKAYA</v>
      </c>
      <c r="E5" s="1" t="str">
        <f>"2"</f>
        <v>2</v>
      </c>
      <c r="F5" s="1" t="str">
        <f>"2"</f>
        <v>2</v>
      </c>
    </row>
    <row r="6" spans="1:6" x14ac:dyDescent="0.3">
      <c r="A6" s="1" t="str">
        <f>"EDP107"</f>
        <v>EDP107</v>
      </c>
      <c r="B6" s="1" t="str">
        <f>"MAJOR THEMES OF THE QUR?AN"</f>
        <v>MAJOR THEMES OF THE QUR?AN</v>
      </c>
      <c r="C6" s="1" t="str">
        <f t="shared" si="0"/>
        <v>A</v>
      </c>
      <c r="D6" s="1" t="str">
        <f>"Doç.Dr. Esra GÖZELER"</f>
        <v>Doç.Dr. Esra GÖZELER</v>
      </c>
      <c r="E6" s="1" t="str">
        <f>"2"</f>
        <v>2</v>
      </c>
      <c r="F6" s="1" t="str">
        <f>"3"</f>
        <v>3</v>
      </c>
    </row>
    <row r="7" spans="1:6" x14ac:dyDescent="0.3">
      <c r="A7" s="1" t="str">
        <f>"EDP109"</f>
        <v>EDP109</v>
      </c>
      <c r="B7" s="1" t="str">
        <f>"ISLAMIC BELIEFS AND PRACTICES"</f>
        <v>ISLAMIC BELIEFS AND PRACTICES</v>
      </c>
      <c r="C7" s="1" t="str">
        <f t="shared" si="0"/>
        <v>A</v>
      </c>
      <c r="D7" s="1" t="str">
        <f>"Prof. Dr. Şaban Ali DÜZGÜN"</f>
        <v>Prof. Dr. Şaban Ali DÜZGÜN</v>
      </c>
      <c r="E7" s="1" t="str">
        <f>"2"</f>
        <v>2</v>
      </c>
      <c r="F7" s="1" t="str">
        <f>"3"</f>
        <v>3</v>
      </c>
    </row>
    <row r="8" spans="1:6" x14ac:dyDescent="0.3">
      <c r="A8" s="1" t="str">
        <f>"EDP111"</f>
        <v>EDP111</v>
      </c>
      <c r="B8" s="1" t="str">
        <f>"THE LIFE OF THE PROPHET MUHAMMAD"</f>
        <v>THE LIFE OF THE PROPHET MUHAMMAD</v>
      </c>
      <c r="C8" s="1" t="str">
        <f t="shared" si="0"/>
        <v>A</v>
      </c>
      <c r="D8" s="1" t="str">
        <f>"Prof. Dr. Nahide BOZKURT"</f>
        <v>Prof. Dr. Nahide BOZKURT</v>
      </c>
      <c r="E8" s="1" t="str">
        <f>"2"</f>
        <v>2</v>
      </c>
      <c r="F8" s="1" t="str">
        <f>"3"</f>
        <v>3</v>
      </c>
    </row>
    <row r="9" spans="1:6" x14ac:dyDescent="0.3">
      <c r="A9" s="1" t="str">
        <f>"EDP115"</f>
        <v>EDP115</v>
      </c>
      <c r="B9" s="1" t="str">
        <f>"TADHHIB (ILLUMINATION)"</f>
        <v>TADHHIB (ILLUMINATION)</v>
      </c>
      <c r="C9" s="1" t="str">
        <f t="shared" si="0"/>
        <v>A</v>
      </c>
      <c r="D9" s="1" t="str">
        <f>"Öğr.Gör. Ayfer BALABAN"</f>
        <v>Öğr.Gör. Ayfer BALABAN</v>
      </c>
      <c r="E9" s="1" t="str">
        <f>""</f>
        <v/>
      </c>
      <c r="F9" s="1" t="str">
        <f>"2"</f>
        <v>2</v>
      </c>
    </row>
    <row r="10" spans="1:6" x14ac:dyDescent="0.3">
      <c r="A10" s="1" t="str">
        <f>"EDP117"</f>
        <v>EDP117</v>
      </c>
      <c r="B10" s="1" t="str">
        <f>"KHATT (CALLIGRAPHY)"</f>
        <v>KHATT (CALLIGRAPHY)</v>
      </c>
      <c r="C10" s="1" t="str">
        <f t="shared" si="0"/>
        <v>A</v>
      </c>
      <c r="D10" s="1" t="str">
        <f>"Öğr.Gör. Zeynep MERGEN KANSIZ"</f>
        <v>Öğr.Gör. Zeynep MERGEN KANSIZ</v>
      </c>
      <c r="E10" s="1" t="str">
        <f>""</f>
        <v/>
      </c>
      <c r="F10" s="1" t="str">
        <f>"2"</f>
        <v>2</v>
      </c>
    </row>
    <row r="11" spans="1:6" x14ac:dyDescent="0.3">
      <c r="A11" s="1" t="str">
        <f>"EDP119"</f>
        <v>EDP119</v>
      </c>
      <c r="B11" s="1" t="str">
        <f>"MARBLING"</f>
        <v>MARBLING</v>
      </c>
      <c r="C11" s="1" t="str">
        <f t="shared" si="0"/>
        <v>A</v>
      </c>
      <c r="D11" s="1" t="str">
        <f>"Öğr.Gör. Zeynep MERGEN KANSIZ"</f>
        <v>Öğr.Gör. Zeynep MERGEN KANSIZ</v>
      </c>
      <c r="E11" s="1" t="str">
        <f>""</f>
        <v/>
      </c>
      <c r="F11" s="1" t="str">
        <f>"2"</f>
        <v>2</v>
      </c>
    </row>
    <row r="12" spans="1:6" x14ac:dyDescent="0.3">
      <c r="A12" s="1" t="str">
        <f>"EDP121"</f>
        <v>EDP121</v>
      </c>
      <c r="B12" s="1" t="str">
        <f>"ELEMENTARY ARABIC I"</f>
        <v>ELEMENTARY ARABIC I</v>
      </c>
      <c r="C12" s="1" t="str">
        <f t="shared" si="0"/>
        <v>A</v>
      </c>
      <c r="D12" s="1" t="str">
        <f>"Öğretim Görevlisi Sara MANSOUR"</f>
        <v>Öğretim Görevlisi Sara MANSOUR</v>
      </c>
      <c r="E12" s="1" t="str">
        <f>"7"</f>
        <v>7</v>
      </c>
      <c r="F12" s="1" t="str">
        <f>"10"</f>
        <v>10</v>
      </c>
    </row>
    <row r="13" spans="1:6" x14ac:dyDescent="0.3">
      <c r="A13" s="1" t="str">
        <f>"EDP123"</f>
        <v>EDP123</v>
      </c>
      <c r="B13" s="1" t="str">
        <f>"ISLAMIC LITERATURE"</f>
        <v>ISLAMIC LITERATURE</v>
      </c>
      <c r="C13" s="1" t="str">
        <f t="shared" si="0"/>
        <v>A</v>
      </c>
      <c r="D13" s="1" t="str">
        <f>"Doç.Dr. Selman YILMAZ"</f>
        <v>Doç.Dr. Selman YILMAZ</v>
      </c>
      <c r="E13" s="1" t="str">
        <f>"2"</f>
        <v>2</v>
      </c>
      <c r="F13" s="1" t="str">
        <f>"2"</f>
        <v>2</v>
      </c>
    </row>
    <row r="14" spans="1:6" x14ac:dyDescent="0.3">
      <c r="A14" s="1" t="str">
        <f>"EDP203"</f>
        <v>EDP203</v>
      </c>
      <c r="B14" s="1" t="str">
        <f>"HISTORY AND METHODOLOGY OF HADITH"</f>
        <v>HISTORY AND METHODOLOGY OF HADITH</v>
      </c>
      <c r="C14" s="1" t="str">
        <f t="shared" si="0"/>
        <v>A</v>
      </c>
      <c r="D14" s="1" t="str">
        <f>"Prof. Dr. İsmail Hakkı ÜNAL"</f>
        <v>Prof. Dr. İsmail Hakkı ÜNAL</v>
      </c>
      <c r="E14" s="1" t="str">
        <f>"4"</f>
        <v>4</v>
      </c>
      <c r="F14" s="1" t="str">
        <f>"5"</f>
        <v>5</v>
      </c>
    </row>
    <row r="15" spans="1:6" x14ac:dyDescent="0.3">
      <c r="A15" s="1" t="str">
        <f>"EDP205"</f>
        <v>EDP205</v>
      </c>
      <c r="B15" s="1" t="str">
        <f>"HISTORY OF ISLAMIC SECTS"</f>
        <v>HISTORY OF ISLAMIC SECTS</v>
      </c>
      <c r="C15" s="1" t="str">
        <f t="shared" si="0"/>
        <v>A</v>
      </c>
      <c r="D15" s="1" t="str">
        <f>"Prof. Dr. Sönmez KUTLU"</f>
        <v>Prof. Dr. Sönmez KUTLU</v>
      </c>
      <c r="E15" s="1" t="str">
        <f>"4"</f>
        <v>4</v>
      </c>
      <c r="F15" s="1" t="str">
        <f>"4"</f>
        <v>4</v>
      </c>
    </row>
    <row r="16" spans="1:6" x14ac:dyDescent="0.3">
      <c r="A16" s="1" t="str">
        <f>"EDP207"</f>
        <v>EDP207</v>
      </c>
      <c r="B16" s="1" t="str">
        <f>"INTRODUCTION TO PHILOSOPHY"</f>
        <v>INTRODUCTION TO PHILOSOPHY</v>
      </c>
      <c r="C16" s="1" t="str">
        <f t="shared" si="0"/>
        <v>A</v>
      </c>
      <c r="D16" s="1" t="str">
        <f>"Dr. Öğr.Üyesi Tuba Nur UMUT"</f>
        <v>Dr. Öğr.Üyesi Tuba Nur UMUT</v>
      </c>
      <c r="E16" s="1" t="str">
        <f t="shared" ref="E16:F18" si="1">"2"</f>
        <v>2</v>
      </c>
      <c r="F16" s="1" t="str">
        <f t="shared" si="1"/>
        <v>2</v>
      </c>
    </row>
    <row r="17" spans="1:6" x14ac:dyDescent="0.3">
      <c r="A17" s="1" t="str">
        <f>"EDP209"</f>
        <v>EDP209</v>
      </c>
      <c r="B17" s="1" t="str">
        <f>"LOGIC"</f>
        <v>LOGIC</v>
      </c>
      <c r="C17" s="1" t="str">
        <f t="shared" si="0"/>
        <v>A</v>
      </c>
      <c r="D17" s="1" t="str">
        <f>"Dr. Öğr.Üyesi Tuba Nur UMUT"</f>
        <v>Dr. Öğr.Üyesi Tuba Nur UMUT</v>
      </c>
      <c r="E17" s="1" t="str">
        <f t="shared" si="1"/>
        <v>2</v>
      </c>
      <c r="F17" s="1" t="str">
        <f t="shared" si="1"/>
        <v>2</v>
      </c>
    </row>
    <row r="18" spans="1:6" x14ac:dyDescent="0.3">
      <c r="A18" s="1" t="str">
        <f>"EDP211"</f>
        <v>EDP211</v>
      </c>
      <c r="B18" s="1" t="str">
        <f>"HISTORY OF ISLAM II"</f>
        <v>HISTORY OF ISLAM II</v>
      </c>
      <c r="C18" s="1" t="str">
        <f t="shared" si="0"/>
        <v>A</v>
      </c>
      <c r="D18" s="1" t="str">
        <f>"Doç.Dr. Nurullah YAZAR"</f>
        <v>Doç.Dr. Nurullah YAZAR</v>
      </c>
      <c r="E18" s="1" t="str">
        <f t="shared" si="1"/>
        <v>2</v>
      </c>
      <c r="F18" s="1" t="str">
        <f t="shared" si="1"/>
        <v>2</v>
      </c>
    </row>
    <row r="19" spans="1:6" x14ac:dyDescent="0.3">
      <c r="A19" s="1" t="str">
        <f>"EDP213"</f>
        <v>EDP213</v>
      </c>
      <c r="B19" s="1" t="str">
        <f>"INTERMEDIATE ARABIC I"</f>
        <v>INTERMEDIATE ARABIC I</v>
      </c>
      <c r="C19" s="1" t="str">
        <f t="shared" si="0"/>
        <v>A</v>
      </c>
      <c r="D19" s="1" t="str">
        <f>"Öğretim Görevlisi Sara MANSOUR"</f>
        <v>Öğretim Görevlisi Sara MANSOUR</v>
      </c>
      <c r="E19" s="1" t="str">
        <f>"6"</f>
        <v>6</v>
      </c>
      <c r="F19" s="1" t="str">
        <f>"4"</f>
        <v>4</v>
      </c>
    </row>
    <row r="20" spans="1:6" x14ac:dyDescent="0.3">
      <c r="A20" s="1" t="str">
        <f>"EDP231"</f>
        <v>EDP231</v>
      </c>
      <c r="B20" s="1" t="str">
        <f>"RECITATION OF THE QUR?AN AND TAJWID III"</f>
        <v>RECITATION OF THE QUR?AN AND TAJWID III</v>
      </c>
      <c r="C20" s="1" t="str">
        <f t="shared" si="0"/>
        <v>A</v>
      </c>
      <c r="D20" s="1" t="str">
        <f>"Dr. Öğr.Üyesi MEHMET AKIN"</f>
        <v>Dr. Öğr.Üyesi MEHMET AKIN</v>
      </c>
      <c r="E20" s="1" t="str">
        <f>"2"</f>
        <v>2</v>
      </c>
      <c r="F20" s="1" t="str">
        <f>"3"</f>
        <v>3</v>
      </c>
    </row>
    <row r="21" spans="1:6" x14ac:dyDescent="0.3">
      <c r="A21" s="1" t="str">
        <f>"EDP233"</f>
        <v>EDP233</v>
      </c>
      <c r="B21" s="1" t="str">
        <f>"INTRODUCTION TO PSYCHOLOGY"</f>
        <v>INTRODUCTION TO PSYCHOLOGY</v>
      </c>
      <c r="C21" s="1" t="str">
        <f t="shared" si="0"/>
        <v>A</v>
      </c>
      <c r="D21" s="1" t="str">
        <f>"Dr. Öğr.Üyesi MUALLA YILDIZ"</f>
        <v>Dr. Öğr.Üyesi MUALLA YILDIZ</v>
      </c>
      <c r="E21" s="1" t="str">
        <f>"2"</f>
        <v>2</v>
      </c>
      <c r="F21" s="1" t="str">
        <f>"3"</f>
        <v>3</v>
      </c>
    </row>
    <row r="22" spans="1:6" x14ac:dyDescent="0.3">
      <c r="A22" s="1" t="str">
        <f>"EDP239"</f>
        <v>EDP239</v>
      </c>
      <c r="B22" s="1" t="str">
        <f>"OTTOMAN TURKISH"</f>
        <v>OTTOMAN TURKISH</v>
      </c>
      <c r="C22" s="1" t="str">
        <f t="shared" si="0"/>
        <v>A</v>
      </c>
      <c r="D22" s="1" t="str">
        <f>"Doç.Dr. Halide ASLAN"</f>
        <v>Doç.Dr. Halide ASLAN</v>
      </c>
      <c r="E22" s="1" t="str">
        <f>"2"</f>
        <v>2</v>
      </c>
      <c r="F22" s="1" t="str">
        <f>"3"</f>
        <v>3</v>
      </c>
    </row>
    <row r="23" spans="1:6" x14ac:dyDescent="0.3">
      <c r="A23" s="1" t="str">
        <f>"EDP301"</f>
        <v>EDP301</v>
      </c>
      <c r="B23" s="1" t="str">
        <f>"ADVANCED ARABIC I"</f>
        <v>ADVANCED ARABIC I</v>
      </c>
      <c r="C23" s="1" t="str">
        <f t="shared" si="0"/>
        <v>A</v>
      </c>
      <c r="D23" s="1" t="str">
        <f>"Öğretim Görevlisi Sara MANSOUR"</f>
        <v>Öğretim Görevlisi Sara MANSOUR</v>
      </c>
      <c r="E23" s="1" t="str">
        <f>"3"</f>
        <v>3</v>
      </c>
      <c r="F23" s="1" t="str">
        <f>"4"</f>
        <v>4</v>
      </c>
    </row>
    <row r="24" spans="1:6" x14ac:dyDescent="0.3">
      <c r="A24" s="1" t="str">
        <f>"EDP303"</f>
        <v>EDP303</v>
      </c>
      <c r="B24" s="1" t="str">
        <f>"ARABIC TEXTS IN QUR'ANIC EXEGESIS"</f>
        <v>ARABIC TEXTS IN QUR'ANIC EXEGESIS</v>
      </c>
      <c r="C24" s="1" t="str">
        <f t="shared" si="0"/>
        <v>A</v>
      </c>
      <c r="D24" s="1" t="str">
        <f>"Doç.Dr. Esra GÖZELER"</f>
        <v>Doç.Dr. Esra GÖZELER</v>
      </c>
      <c r="E24" s="1" t="str">
        <f>"2"</f>
        <v>2</v>
      </c>
      <c r="F24" s="1" t="str">
        <f>"3"</f>
        <v>3</v>
      </c>
    </row>
    <row r="25" spans="1:6" x14ac:dyDescent="0.3">
      <c r="A25" s="1" t="str">
        <f>"EDP307"</f>
        <v>EDP307</v>
      </c>
      <c r="B25" s="1" t="str">
        <f>"HISTORY OF MEDIEVAL AND ISLAMIC PHILOSOPHY"</f>
        <v>HISTORY OF MEDIEVAL AND ISLAMIC PHILOSOPHY</v>
      </c>
      <c r="C25" s="1" t="str">
        <f t="shared" si="0"/>
        <v>A</v>
      </c>
      <c r="D25" s="1" t="str">
        <f>"Prof. Dr. Hasan Yücel BAŞDEMİR"</f>
        <v>Prof. Dr. Hasan Yücel BAŞDEMİR</v>
      </c>
      <c r="E25" s="1" t="str">
        <f>"2"</f>
        <v>2</v>
      </c>
      <c r="F25" s="1" t="str">
        <f>"2"</f>
        <v>2</v>
      </c>
    </row>
    <row r="26" spans="1:6" x14ac:dyDescent="0.3">
      <c r="A26" s="1" t="str">
        <f>"EDP309"</f>
        <v>EDP309</v>
      </c>
      <c r="B26" s="1" t="str">
        <f>"HISTORY OF RELIGIONS"</f>
        <v>HISTORY OF RELIGIONS</v>
      </c>
      <c r="C26" s="1" t="str">
        <f t="shared" si="0"/>
        <v>A</v>
      </c>
      <c r="D26" s="1" t="str">
        <f>"Dr. Öğr.Üyesi Şahin KIZILABDULLAH"</f>
        <v>Dr. Öğr.Üyesi Şahin KIZILABDULLAH</v>
      </c>
      <c r="E26" s="1" t="str">
        <f>"4"</f>
        <v>4</v>
      </c>
      <c r="F26" s="1" t="str">
        <f>"3"</f>
        <v>3</v>
      </c>
    </row>
    <row r="27" spans="1:6" x14ac:dyDescent="0.3">
      <c r="A27" s="1" t="str">
        <f>"EDP315"</f>
        <v>EDP315</v>
      </c>
      <c r="B27" s="1" t="str">
        <f>"KALAM"</f>
        <v>KALAM</v>
      </c>
      <c r="C27" s="1" t="str">
        <f t="shared" si="0"/>
        <v>A</v>
      </c>
      <c r="D27" s="1" t="str">
        <f>"Doç.Dr. İbrahim ASLAN"</f>
        <v>Doç.Dr. İbrahim ASLAN</v>
      </c>
      <c r="E27" s="1" t="str">
        <f>"3"</f>
        <v>3</v>
      </c>
      <c r="F27" s="1" t="str">
        <f>"4"</f>
        <v>4</v>
      </c>
    </row>
    <row r="28" spans="1:6" x14ac:dyDescent="0.3">
      <c r="A28" s="1" t="str">
        <f>"EDP321"</f>
        <v>EDP321</v>
      </c>
      <c r="B28" s="1" t="str">
        <f>"QIRAAT (ELECTIVE)"</f>
        <v>QIRAAT (ELECTIVE)</v>
      </c>
      <c r="C28" s="1" t="str">
        <f t="shared" si="0"/>
        <v>A</v>
      </c>
      <c r="D28" s="1" t="str">
        <f>"Dr. Öğr.Üyesi MEHMET AKIN"</f>
        <v>Dr. Öğr.Üyesi MEHMET AKIN</v>
      </c>
      <c r="E28" s="1" t="str">
        <f t="shared" ref="E28:F30" si="2">"2"</f>
        <v>2</v>
      </c>
      <c r="F28" s="1" t="str">
        <f t="shared" si="2"/>
        <v>2</v>
      </c>
    </row>
    <row r="29" spans="1:6" x14ac:dyDescent="0.3">
      <c r="A29" s="1" t="str">
        <f>"EDP331"</f>
        <v>EDP331</v>
      </c>
      <c r="B29" s="1" t="str">
        <f>"HISTORY OF CHRISTIAN-MUSLIM RELATIONS (ELECTIVE)"</f>
        <v>HISTORY OF CHRISTIAN-MUSLIM RELATIONS (ELECTIVE)</v>
      </c>
      <c r="C29" s="1" t="str">
        <f t="shared" si="0"/>
        <v>A</v>
      </c>
      <c r="D29" s="1" t="str">
        <f>"Dr. Öğr.Üyesi Şahin KIZILABDULLAH"</f>
        <v>Dr. Öğr.Üyesi Şahin KIZILABDULLAH</v>
      </c>
      <c r="E29" s="1" t="str">
        <f t="shared" si="2"/>
        <v>2</v>
      </c>
      <c r="F29" s="1" t="str">
        <f t="shared" si="2"/>
        <v>2</v>
      </c>
    </row>
    <row r="30" spans="1:6" x14ac:dyDescent="0.3">
      <c r="A30" s="1" t="str">
        <f>"EDP333"</f>
        <v>EDP333</v>
      </c>
      <c r="B30" s="1" t="str">
        <f>"INTRODUCTION TO SOCIOLOGY (ELECTIVE)"</f>
        <v>INTRODUCTION TO SOCIOLOGY (ELECTIVE)</v>
      </c>
      <c r="C30" s="1" t="str">
        <f t="shared" si="0"/>
        <v>A</v>
      </c>
      <c r="D30" s="1" t="str">
        <f>"Doç.Dr. Selman YILMAZ"</f>
        <v>Doç.Dr. Selman YILMAZ</v>
      </c>
      <c r="E30" s="1" t="str">
        <f t="shared" si="2"/>
        <v>2</v>
      </c>
      <c r="F30" s="1" t="str">
        <f t="shared" si="2"/>
        <v>2</v>
      </c>
    </row>
    <row r="31" spans="1:6" x14ac:dyDescent="0.3">
      <c r="A31" s="1" t="str">
        <f>"EDP345"</f>
        <v>EDP345</v>
      </c>
      <c r="B31" s="1" t="str">
        <f>"PERSIAN I"</f>
        <v>PERSIAN I</v>
      </c>
      <c r="C31" s="1" t="str">
        <f t="shared" si="0"/>
        <v>A</v>
      </c>
      <c r="D31" s="1" t="str">
        <f>"Öğr.Gör.Dr. Halil İbrahim SARIOĞLU"</f>
        <v>Öğr.Gör.Dr. Halil İbrahim SARIOĞLU</v>
      </c>
      <c r="E31" s="1" t="str">
        <f>"4"</f>
        <v>4</v>
      </c>
      <c r="F31" s="1" t="str">
        <f>"3"</f>
        <v>3</v>
      </c>
    </row>
    <row r="32" spans="1:6" x14ac:dyDescent="0.3">
      <c r="A32" s="1" t="str">
        <f>"EDP349"</f>
        <v>EDP349</v>
      </c>
      <c r="B32" s="1" t="str">
        <f>"HEBREW I"</f>
        <v>HEBREW I</v>
      </c>
      <c r="C32" s="1" t="str">
        <f t="shared" si="0"/>
        <v>A</v>
      </c>
      <c r="D32" s="1" t="str">
        <f>"Doç.Dr. YASİN MERAL"</f>
        <v>Doç.Dr. YASİN MERAL</v>
      </c>
      <c r="E32" s="1" t="str">
        <f>"4"</f>
        <v>4</v>
      </c>
      <c r="F32" s="1" t="str">
        <f>"3"</f>
        <v>3</v>
      </c>
    </row>
    <row r="33" spans="1:6" x14ac:dyDescent="0.3">
      <c r="A33" s="1" t="str">
        <f>"EDP351"</f>
        <v>EDP351</v>
      </c>
      <c r="B33" s="1" t="str">
        <f>"HINDI LANGUAGE I"</f>
        <v>HINDI LANGUAGE I</v>
      </c>
      <c r="C33" s="1" t="str">
        <f t="shared" si="0"/>
        <v>A</v>
      </c>
      <c r="D33" s="1" t="str">
        <f>"Doç.Dr. Cemil KUTLUTÜRK"</f>
        <v>Doç.Dr. Cemil KUTLUTÜRK</v>
      </c>
      <c r="E33" s="1" t="str">
        <f>"4"</f>
        <v>4</v>
      </c>
      <c r="F33" s="1" t="str">
        <f>"3"</f>
        <v>3</v>
      </c>
    </row>
    <row r="34" spans="1:6" x14ac:dyDescent="0.3">
      <c r="A34" s="1" t="str">
        <f>"EDP361"</f>
        <v>EDP361</v>
      </c>
      <c r="B34" s="1" t="str">
        <f>"HADITH LITERATURE"</f>
        <v>HADITH LITERATURE</v>
      </c>
      <c r="C34" s="1" t="str">
        <f t="shared" si="0"/>
        <v>A</v>
      </c>
      <c r="D34" s="1" t="str">
        <f>"Prof. Dr. İsmail Hakkı ÜNAL"</f>
        <v>Prof. Dr. İsmail Hakkı ÜNAL</v>
      </c>
      <c r="E34" s="1" t="str">
        <f>"2"</f>
        <v>2</v>
      </c>
      <c r="F34" s="1" t="str">
        <f>"3"</f>
        <v>3</v>
      </c>
    </row>
    <row r="35" spans="1:6" x14ac:dyDescent="0.3">
      <c r="A35" s="1" t="str">
        <f>"EDP421"</f>
        <v>EDP421</v>
      </c>
      <c r="B35" s="1" t="str">
        <f>"COMTEMPORARY APPROACHES TO HADITH (ELECTIVE)"</f>
        <v>COMTEMPORARY APPROACHES TO HADITH (ELECTIVE)</v>
      </c>
      <c r="C35" s="1" t="str">
        <f t="shared" si="0"/>
        <v>A</v>
      </c>
      <c r="D35" s="1" t="str">
        <f>"Prof. Dr. İsmail Hakkı ÜNAL"</f>
        <v>Prof. Dr. İsmail Hakkı ÜNAL</v>
      </c>
      <c r="E35" s="1" t="str">
        <f>"2"</f>
        <v>2</v>
      </c>
      <c r="F35" s="1" t="str">
        <f>"4"</f>
        <v>4</v>
      </c>
    </row>
    <row r="36" spans="1:6" x14ac:dyDescent="0.3">
      <c r="A36" s="1" t="str">
        <f>"EDP429"</f>
        <v>EDP429</v>
      </c>
      <c r="B36" s="1" t="str">
        <f>"CONTEMPORARY SUFI TRENDS (ELECTIVE)"</f>
        <v>CONTEMPORARY SUFI TRENDS (ELECTIVE)</v>
      </c>
      <c r="C36" s="1" t="str">
        <f t="shared" si="0"/>
        <v>A</v>
      </c>
      <c r="D36" s="1" t="str">
        <f>"Prof. Dr. Ahmet Cahid HAKSEVER"</f>
        <v>Prof. Dr. Ahmet Cahid HAKSEVER</v>
      </c>
      <c r="E36" s="1" t="str">
        <f>"2"</f>
        <v>2</v>
      </c>
      <c r="F36" s="1" t="str">
        <f>"4"</f>
        <v>4</v>
      </c>
    </row>
    <row r="37" spans="1:6" x14ac:dyDescent="0.3">
      <c r="A37" s="1" t="str">
        <f>"EDP461"</f>
        <v>EDP461</v>
      </c>
      <c r="B37" s="1" t="str">
        <f>"ISLAMIC LAW"</f>
        <v>ISLAMIC LAW</v>
      </c>
      <c r="C37" s="1" t="str">
        <f t="shared" si="0"/>
        <v>A</v>
      </c>
      <c r="D37" s="1" t="str">
        <f>"Prof. Dr. Osman TAŞTAN"</f>
        <v>Prof. Dr. Osman TAŞTAN</v>
      </c>
      <c r="E37" s="1" t="str">
        <f>"4"</f>
        <v>4</v>
      </c>
      <c r="F37" s="1" t="str">
        <f>"3"</f>
        <v>3</v>
      </c>
    </row>
    <row r="38" spans="1:6" x14ac:dyDescent="0.3">
      <c r="A38" s="1" t="str">
        <f>"EDP463"</f>
        <v>EDP463</v>
      </c>
      <c r="B38" s="1" t="str">
        <f>"PHILOSOPHY OF RELIGION I"</f>
        <v>PHILOSOPHY OF RELIGION I</v>
      </c>
      <c r="C38" s="1" t="str">
        <f t="shared" si="0"/>
        <v>A</v>
      </c>
      <c r="D38" s="1" t="str">
        <f>"Prof. Dr. Mehmet Sait REÇBER"</f>
        <v>Prof. Dr. Mehmet Sait REÇBER</v>
      </c>
      <c r="E38" s="1" t="str">
        <f>"2"</f>
        <v>2</v>
      </c>
      <c r="F38" s="1" t="str">
        <f>"3"</f>
        <v>3</v>
      </c>
    </row>
    <row r="39" spans="1:6" x14ac:dyDescent="0.3">
      <c r="A39" s="1" t="str">
        <f>"EDP465"</f>
        <v>EDP465</v>
      </c>
      <c r="B39" s="1" t="str">
        <f>"ISLAMIC PHILOSOPHY"</f>
        <v>ISLAMIC PHILOSOPHY</v>
      </c>
      <c r="C39" s="1" t="str">
        <f t="shared" si="0"/>
        <v>A</v>
      </c>
      <c r="D39" s="1" t="str">
        <f>"Prof. Dr. Fehrullah TERKAN"</f>
        <v>Prof. Dr. Fehrullah TERKAN</v>
      </c>
      <c r="E39" s="1" t="str">
        <f>"2"</f>
        <v>2</v>
      </c>
      <c r="F39" s="1" t="str">
        <f>"3"</f>
        <v>3</v>
      </c>
    </row>
    <row r="40" spans="1:6" x14ac:dyDescent="0.3">
      <c r="A40" s="1" t="str">
        <f>"EDP467"</f>
        <v>EDP467</v>
      </c>
      <c r="B40" s="1" t="str">
        <f>"RELIGIOUS EDUCATION"</f>
        <v>RELIGIOUS EDUCATION</v>
      </c>
      <c r="C40" s="1" t="str">
        <f t="shared" si="0"/>
        <v>A</v>
      </c>
      <c r="D40" s="1" t="str">
        <f>"Doç.Dr. Yıldız KIZILABDULLAH"</f>
        <v>Doç.Dr. Yıldız KIZILABDULLAH</v>
      </c>
      <c r="E40" s="1" t="str">
        <f>"2"</f>
        <v>2</v>
      </c>
      <c r="F40" s="1" t="str">
        <f>"3"</f>
        <v>3</v>
      </c>
    </row>
    <row r="41" spans="1:6" x14ac:dyDescent="0.3">
      <c r="A41" s="1" t="str">
        <f>"EDP471"</f>
        <v>EDP471</v>
      </c>
      <c r="B41" s="1" t="str">
        <f>"ARABIC TEXTS IN FIQH"</f>
        <v>ARABIC TEXTS IN FIQH</v>
      </c>
      <c r="C41" s="1" t="str">
        <f t="shared" si="0"/>
        <v>A</v>
      </c>
      <c r="D41" s="1" t="str">
        <f>"Öğr.Gör. Hatice ALSAÇ"</f>
        <v>Öğr.Gör. Hatice ALSAÇ</v>
      </c>
      <c r="E41" s="1" t="str">
        <f>"2"</f>
        <v>2</v>
      </c>
      <c r="F41" s="1" t="str">
        <f>"4"</f>
        <v>4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İNGİLİZCE %40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nihal</dc:creator>
  <cp:lastModifiedBy>nihal</cp:lastModifiedBy>
  <cp:lastPrinted>2021-09-13T07:07:23Z</cp:lastPrinted>
  <dcterms:created xsi:type="dcterms:W3CDTF">2021-09-13T07:15:14Z</dcterms:created>
  <dcterms:modified xsi:type="dcterms:W3CDTF">2021-09-16T12:36:32Z</dcterms:modified>
</cp:coreProperties>
</file>